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<sst xmlns="http://schemas.openxmlformats.org/spreadsheetml/2006/main" count="54">
  <si>
    <t>各院系评优评先名额分配</t>
  </si>
  <si>
    <t>序号</t>
  </si>
  <si>
    <t>院系</t>
  </si>
  <si>
    <t>2014级硕士</t>
  </si>
  <si>
    <t>2015级硕士</t>
  </si>
  <si>
    <t>2013博士</t>
  </si>
  <si>
    <t>2014级博士</t>
  </si>
  <si>
    <t>2015级博士</t>
  </si>
  <si>
    <t>总人数</t>
  </si>
  <si>
    <t>三好人数</t>
  </si>
  <si>
    <t>优干人数</t>
  </si>
  <si>
    <t>优秀科研成果奖</t>
  </si>
  <si>
    <t>人数比例</t>
  </si>
  <si>
    <t>商学院</t>
  </si>
  <si>
    <t>旅游管理学院</t>
  </si>
  <si>
    <t>公共管理学院</t>
  </si>
  <si>
    <t>信息管理学院</t>
  </si>
  <si>
    <t>文学院</t>
  </si>
  <si>
    <t>法学院</t>
  </si>
  <si>
    <t>新闻与传播学院</t>
  </si>
  <si>
    <t>外语学院</t>
  </si>
  <si>
    <t>历史学院</t>
  </si>
  <si>
    <t>体育学院（校本部）</t>
  </si>
  <si>
    <t>体育学院</t>
  </si>
  <si>
    <t>马克思主义学院</t>
  </si>
  <si>
    <t>美术学院</t>
  </si>
  <si>
    <t>教育系</t>
  </si>
  <si>
    <t>物理工程学院</t>
  </si>
  <si>
    <t>数学与统计学院</t>
  </si>
  <si>
    <t>化学分子与工程学院</t>
  </si>
  <si>
    <t>生命科学学院</t>
  </si>
  <si>
    <t>信息工程学院</t>
  </si>
  <si>
    <t>电气工程学院</t>
  </si>
  <si>
    <t>材料科学与工程学院</t>
  </si>
  <si>
    <t>机械工程学院</t>
  </si>
  <si>
    <t>土木工程学院</t>
  </si>
  <si>
    <t xml:space="preserve">水利与环境学院 </t>
  </si>
  <si>
    <t>化工与能源学院</t>
  </si>
  <si>
    <t>建筑学院</t>
  </si>
  <si>
    <t>管理工程学院</t>
  </si>
  <si>
    <t>力学与工程科学学院</t>
  </si>
  <si>
    <t>基础医学院</t>
  </si>
  <si>
    <t>公共卫生学院</t>
  </si>
  <si>
    <t>口腔医学院</t>
  </si>
  <si>
    <t>药学院</t>
  </si>
  <si>
    <t>第一临床医学院</t>
  </si>
  <si>
    <t>第二临床医学院</t>
  </si>
  <si>
    <t>第三临床医学院</t>
  </si>
  <si>
    <t>第五临床医学院</t>
  </si>
  <si>
    <t>护理学院</t>
  </si>
  <si>
    <t>肿瘤学院</t>
  </si>
  <si>
    <t>音乐学院</t>
  </si>
  <si>
    <t>人民医院</t>
  </si>
  <si>
    <t>软件技术学院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</si>
</sst>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NumberFormat="1" applyFont="1" applyBorder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NumberFormat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5" fillId="2" borderId="3" xfId="0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44"/>
  <sheetViews>
    <sheetView tabSelected="1" topLeftCell="A27" workbookViewId="0">
      <selection activeCell="O46" sqref="O46"/>
    </sheetView>
  </sheetViews>
  <sheetFormatPr defaultColWidth="9" defaultRowHeight="13.5"/>
  <cols>
    <col min="2" max="2" width="20.25" customWidth="1"/>
    <col min="3" max="3" width="9.125" hidden="1" customWidth="1"/>
    <col min="4" max="4" width="11.375" hidden="1" customWidth="1"/>
    <col min="5" max="5" width="10.5" hidden="1" customWidth="1"/>
    <col min="6" max="6" width="12.25" hidden="1" customWidth="1"/>
    <col min="7" max="7" width="15" hidden="1" customWidth="1"/>
    <col min="8" max="8" width="3.375" hidden="1" customWidth="1"/>
    <col min="9" max="9" width="9.875" customWidth="1"/>
    <col min="10" max="10" width="12.25" customWidth="1"/>
    <col min="11" max="11" width="17" customWidth="1"/>
    <col min="12" max="12" width="12.625" hidden="1" customWidth="1"/>
  </cols>
  <sheetData>
    <row r="1" ht="37" customHeight="1" spans="2:2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="1" customFormat="1" ht="14.25" spans="1:12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26" t="s">
        <v>12</v>
      </c>
    </row>
    <row r="3" ht="14.25" spans="1:12">
      <c r="A3" s="9">
        <v>1</v>
      </c>
      <c r="B3" s="10" t="s">
        <v>13</v>
      </c>
      <c r="C3" s="11">
        <v>369</v>
      </c>
      <c r="D3" s="12">
        <v>350</v>
      </c>
      <c r="E3" s="11"/>
      <c r="F3" s="13"/>
      <c r="G3" s="14">
        <v>3</v>
      </c>
      <c r="H3" s="15">
        <f>SUM(C3:G3)</f>
        <v>722</v>
      </c>
      <c r="I3" s="27">
        <f>SUM(H3*0.15)</f>
        <v>108.3</v>
      </c>
      <c r="J3" s="27">
        <f>SUM(H3*0.1)</f>
        <v>72.2</v>
      </c>
      <c r="K3" s="27">
        <f>200*L3</f>
        <v>15.5519655358104</v>
      </c>
      <c r="L3">
        <f>H3/9285</f>
        <v>0.0777598276790522</v>
      </c>
    </row>
    <row r="4" ht="14.25" spans="1:12">
      <c r="A4" s="9">
        <v>2</v>
      </c>
      <c r="B4" s="10" t="s">
        <v>14</v>
      </c>
      <c r="C4" s="11">
        <v>27</v>
      </c>
      <c r="D4" s="11">
        <v>30</v>
      </c>
      <c r="E4" s="11"/>
      <c r="F4" s="13"/>
      <c r="G4" s="14"/>
      <c r="H4" s="15">
        <f t="shared" ref="H4:H43" si="0">SUM(C4:G4)</f>
        <v>57</v>
      </c>
      <c r="I4" s="27">
        <f t="shared" ref="I4:I44" si="1">SUM(H4*0.15)</f>
        <v>8.55</v>
      </c>
      <c r="J4" s="27">
        <f t="shared" ref="J4:J43" si="2">SUM(H4*0.1)</f>
        <v>5.7</v>
      </c>
      <c r="K4" s="27">
        <f t="shared" ref="K4:K43" si="3">200*L4</f>
        <v>1.22778675282714</v>
      </c>
      <c r="L4">
        <f t="shared" ref="L4:L43" si="4">H4/9285</f>
        <v>0.0061389337641357</v>
      </c>
    </row>
    <row r="5" ht="14.25" spans="1:12">
      <c r="A5" s="9">
        <v>3</v>
      </c>
      <c r="B5" s="10" t="s">
        <v>15</v>
      </c>
      <c r="C5" s="11">
        <v>291</v>
      </c>
      <c r="D5" s="11">
        <v>296</v>
      </c>
      <c r="E5" s="11">
        <v>8</v>
      </c>
      <c r="F5" s="13">
        <v>9</v>
      </c>
      <c r="G5" s="14">
        <v>12</v>
      </c>
      <c r="H5" s="15">
        <f t="shared" si="0"/>
        <v>616</v>
      </c>
      <c r="I5" s="27">
        <f t="shared" si="1"/>
        <v>92.4</v>
      </c>
      <c r="J5" s="27">
        <f t="shared" si="2"/>
        <v>61.6</v>
      </c>
      <c r="K5" s="27">
        <f t="shared" si="3"/>
        <v>13.2687129779214</v>
      </c>
      <c r="L5">
        <f t="shared" si="4"/>
        <v>0.0663435648896069</v>
      </c>
    </row>
    <row r="6" ht="14.25" spans="1:12">
      <c r="A6" s="9">
        <v>4</v>
      </c>
      <c r="B6" s="10" t="s">
        <v>16</v>
      </c>
      <c r="C6" s="11">
        <v>41</v>
      </c>
      <c r="D6" s="11">
        <v>57</v>
      </c>
      <c r="E6" s="11"/>
      <c r="F6" s="13"/>
      <c r="H6" s="15">
        <f t="shared" si="0"/>
        <v>98</v>
      </c>
      <c r="I6" s="27">
        <f t="shared" si="1"/>
        <v>14.7</v>
      </c>
      <c r="J6" s="27">
        <f t="shared" si="2"/>
        <v>9.8</v>
      </c>
      <c r="K6" s="27">
        <f t="shared" si="3"/>
        <v>2.11093161012386</v>
      </c>
      <c r="L6">
        <f t="shared" si="4"/>
        <v>0.0105546580506193</v>
      </c>
    </row>
    <row r="7" ht="14.25" spans="1:12">
      <c r="A7" s="9">
        <v>5</v>
      </c>
      <c r="B7" s="10" t="s">
        <v>17</v>
      </c>
      <c r="C7" s="11">
        <v>112</v>
      </c>
      <c r="D7" s="11">
        <v>104</v>
      </c>
      <c r="E7" s="11">
        <v>2</v>
      </c>
      <c r="F7" s="13">
        <v>4</v>
      </c>
      <c r="G7" s="14">
        <v>3</v>
      </c>
      <c r="H7" s="15">
        <f t="shared" si="0"/>
        <v>225</v>
      </c>
      <c r="I7" s="27">
        <f t="shared" si="1"/>
        <v>33.75</v>
      </c>
      <c r="J7" s="27">
        <f t="shared" si="2"/>
        <v>22.5</v>
      </c>
      <c r="K7" s="27">
        <f t="shared" si="3"/>
        <v>4.84652665589661</v>
      </c>
      <c r="L7">
        <f t="shared" si="4"/>
        <v>0.024232633279483</v>
      </c>
    </row>
    <row r="8" ht="14.25" spans="1:12">
      <c r="A8" s="9">
        <v>6</v>
      </c>
      <c r="B8" s="10" t="s">
        <v>18</v>
      </c>
      <c r="C8" s="11">
        <v>284</v>
      </c>
      <c r="D8" s="11">
        <v>257</v>
      </c>
      <c r="E8" s="11">
        <v>7</v>
      </c>
      <c r="F8" s="13">
        <v>7</v>
      </c>
      <c r="G8" s="14">
        <v>7</v>
      </c>
      <c r="H8" s="15">
        <f t="shared" si="0"/>
        <v>562</v>
      </c>
      <c r="I8" s="27">
        <f t="shared" si="1"/>
        <v>84.3</v>
      </c>
      <c r="J8" s="27">
        <f t="shared" si="2"/>
        <v>56.2</v>
      </c>
      <c r="K8" s="27">
        <f t="shared" si="3"/>
        <v>12.1055465805062</v>
      </c>
      <c r="L8">
        <f t="shared" si="4"/>
        <v>0.060527732902531</v>
      </c>
    </row>
    <row r="9" ht="14.25" spans="1:12">
      <c r="A9" s="9">
        <v>7</v>
      </c>
      <c r="B9" s="10" t="s">
        <v>19</v>
      </c>
      <c r="C9" s="11">
        <v>90</v>
      </c>
      <c r="D9" s="11">
        <v>88</v>
      </c>
      <c r="E9" s="11"/>
      <c r="F9" s="13"/>
      <c r="G9" s="14"/>
      <c r="H9" s="15">
        <f t="shared" si="0"/>
        <v>178</v>
      </c>
      <c r="I9" s="27">
        <f t="shared" si="1"/>
        <v>26.7</v>
      </c>
      <c r="J9" s="27">
        <f t="shared" si="2"/>
        <v>17.8</v>
      </c>
      <c r="K9" s="27">
        <f t="shared" si="3"/>
        <v>3.83414108777598</v>
      </c>
      <c r="L9">
        <f t="shared" si="4"/>
        <v>0.0191707054388799</v>
      </c>
    </row>
    <row r="10" ht="14.25" spans="1:12">
      <c r="A10" s="9">
        <v>8</v>
      </c>
      <c r="B10" s="10" t="s">
        <v>20</v>
      </c>
      <c r="C10" s="11">
        <v>103</v>
      </c>
      <c r="D10" s="11">
        <v>102</v>
      </c>
      <c r="E10" s="11"/>
      <c r="F10" s="13"/>
      <c r="G10" s="16"/>
      <c r="H10" s="15">
        <f t="shared" si="0"/>
        <v>205</v>
      </c>
      <c r="I10" s="27">
        <f t="shared" si="1"/>
        <v>30.75</v>
      </c>
      <c r="J10" s="27">
        <f t="shared" si="2"/>
        <v>20.5</v>
      </c>
      <c r="K10" s="27">
        <f>200*L10</f>
        <v>4.41572428648358</v>
      </c>
      <c r="L10">
        <f t="shared" si="4"/>
        <v>0.0220786214324179</v>
      </c>
    </row>
    <row r="11" ht="14.25" spans="1:12">
      <c r="A11" s="9">
        <v>9</v>
      </c>
      <c r="B11" s="10" t="s">
        <v>21</v>
      </c>
      <c r="C11" s="11">
        <v>100</v>
      </c>
      <c r="D11" s="11">
        <v>98</v>
      </c>
      <c r="E11" s="11">
        <v>16</v>
      </c>
      <c r="F11" s="13">
        <v>15</v>
      </c>
      <c r="G11" s="14">
        <v>12</v>
      </c>
      <c r="H11" s="15">
        <f t="shared" si="0"/>
        <v>241</v>
      </c>
      <c r="I11" s="27">
        <f t="shared" si="1"/>
        <v>36.15</v>
      </c>
      <c r="J11" s="27">
        <f t="shared" si="2"/>
        <v>24.1</v>
      </c>
      <c r="K11" s="27">
        <f t="shared" si="3"/>
        <v>5.19116855142703</v>
      </c>
      <c r="L11">
        <f t="shared" si="4"/>
        <v>0.0259558427571352</v>
      </c>
    </row>
    <row r="12" ht="28.5" spans="1:12">
      <c r="A12" s="9">
        <v>10</v>
      </c>
      <c r="B12" s="10" t="s">
        <v>22</v>
      </c>
      <c r="C12" s="11">
        <v>72</v>
      </c>
      <c r="D12" s="11">
        <v>68</v>
      </c>
      <c r="E12" s="11"/>
      <c r="F12" s="13"/>
      <c r="G12" s="14"/>
      <c r="H12" s="15">
        <f t="shared" si="0"/>
        <v>140</v>
      </c>
      <c r="I12" s="27">
        <f t="shared" si="1"/>
        <v>21</v>
      </c>
      <c r="J12" s="27">
        <f t="shared" si="2"/>
        <v>14</v>
      </c>
      <c r="K12" s="27">
        <f t="shared" si="3"/>
        <v>3.01561658589122</v>
      </c>
      <c r="L12">
        <f t="shared" si="4"/>
        <v>0.0150780829294561</v>
      </c>
    </row>
    <row r="13" ht="14.25" spans="1:12">
      <c r="A13" s="9">
        <v>11</v>
      </c>
      <c r="B13" s="10" t="s">
        <v>23</v>
      </c>
      <c r="C13" s="11">
        <v>22</v>
      </c>
      <c r="D13" s="11">
        <v>26</v>
      </c>
      <c r="E13" s="11"/>
      <c r="F13" s="13"/>
      <c r="G13" s="14"/>
      <c r="H13" s="15">
        <f t="shared" si="0"/>
        <v>48</v>
      </c>
      <c r="I13" s="27">
        <f t="shared" si="1"/>
        <v>7.2</v>
      </c>
      <c r="J13" s="27">
        <f t="shared" si="2"/>
        <v>4.8</v>
      </c>
      <c r="K13" s="27">
        <f t="shared" si="3"/>
        <v>1.03392568659128</v>
      </c>
      <c r="L13">
        <f t="shared" si="4"/>
        <v>0.00516962843295638</v>
      </c>
    </row>
    <row r="14" ht="14.25" spans="1:12">
      <c r="A14" s="9">
        <v>12</v>
      </c>
      <c r="B14" s="10" t="s">
        <v>24</v>
      </c>
      <c r="C14" s="11">
        <v>59</v>
      </c>
      <c r="D14" s="11">
        <v>50</v>
      </c>
      <c r="E14" s="11">
        <v>7</v>
      </c>
      <c r="F14" s="13">
        <v>9</v>
      </c>
      <c r="G14" s="14">
        <v>10</v>
      </c>
      <c r="H14" s="15">
        <f t="shared" si="0"/>
        <v>135</v>
      </c>
      <c r="I14" s="27">
        <f t="shared" si="1"/>
        <v>20.25</v>
      </c>
      <c r="J14" s="27">
        <f t="shared" si="2"/>
        <v>13.5</v>
      </c>
      <c r="K14" s="27">
        <f t="shared" si="3"/>
        <v>2.90791599353796</v>
      </c>
      <c r="L14">
        <f t="shared" si="4"/>
        <v>0.0145395799676898</v>
      </c>
    </row>
    <row r="15" ht="14.25" spans="1:12">
      <c r="A15" s="9">
        <v>13</v>
      </c>
      <c r="B15" s="10" t="s">
        <v>25</v>
      </c>
      <c r="C15" s="17">
        <v>27</v>
      </c>
      <c r="D15" s="18">
        <v>28</v>
      </c>
      <c r="E15" s="11"/>
      <c r="F15" s="13"/>
      <c r="G15" s="14"/>
      <c r="H15" s="15">
        <f t="shared" si="0"/>
        <v>55</v>
      </c>
      <c r="I15" s="27">
        <f t="shared" si="1"/>
        <v>8.25</v>
      </c>
      <c r="J15" s="27">
        <f t="shared" si="2"/>
        <v>5.5</v>
      </c>
      <c r="K15" s="27">
        <f t="shared" si="3"/>
        <v>1.18470651588584</v>
      </c>
      <c r="L15">
        <f t="shared" si="4"/>
        <v>0.00592353257942919</v>
      </c>
    </row>
    <row r="16" ht="14.25" spans="1:12">
      <c r="A16" s="9">
        <v>14</v>
      </c>
      <c r="B16" s="10" t="s">
        <v>26</v>
      </c>
      <c r="C16" s="19">
        <v>43</v>
      </c>
      <c r="D16" s="11">
        <v>67</v>
      </c>
      <c r="E16" s="11"/>
      <c r="F16" s="13"/>
      <c r="G16" s="14"/>
      <c r="H16" s="15">
        <f t="shared" si="0"/>
        <v>110</v>
      </c>
      <c r="I16" s="27">
        <f t="shared" si="1"/>
        <v>16.5</v>
      </c>
      <c r="J16" s="27">
        <f t="shared" si="2"/>
        <v>11</v>
      </c>
      <c r="K16" s="27">
        <f t="shared" si="3"/>
        <v>2.36941303177167</v>
      </c>
      <c r="L16">
        <f t="shared" si="4"/>
        <v>0.0118470651588584</v>
      </c>
    </row>
    <row r="17" ht="14.25" spans="1:12">
      <c r="A17" s="9">
        <v>15</v>
      </c>
      <c r="B17" s="10" t="s">
        <v>27</v>
      </c>
      <c r="C17" s="11">
        <v>105</v>
      </c>
      <c r="D17" s="11">
        <v>102</v>
      </c>
      <c r="E17" s="11">
        <v>15</v>
      </c>
      <c r="F17" s="13">
        <v>14</v>
      </c>
      <c r="G17" s="14">
        <v>15</v>
      </c>
      <c r="H17" s="15">
        <f t="shared" si="0"/>
        <v>251</v>
      </c>
      <c r="I17" s="27">
        <f t="shared" si="1"/>
        <v>37.65</v>
      </c>
      <c r="J17" s="27">
        <f t="shared" si="2"/>
        <v>25.1</v>
      </c>
      <c r="K17" s="27">
        <f t="shared" si="3"/>
        <v>5.40656973613355</v>
      </c>
      <c r="L17">
        <f t="shared" si="4"/>
        <v>0.0270328486806677</v>
      </c>
    </row>
    <row r="18" ht="14.25" spans="1:12">
      <c r="A18" s="9">
        <v>16</v>
      </c>
      <c r="B18" s="10" t="s">
        <v>28</v>
      </c>
      <c r="C18" s="11">
        <v>87</v>
      </c>
      <c r="D18" s="11">
        <v>83</v>
      </c>
      <c r="E18" s="11">
        <v>10</v>
      </c>
      <c r="F18" s="13">
        <v>9</v>
      </c>
      <c r="G18" s="14">
        <v>10</v>
      </c>
      <c r="H18" s="15">
        <f t="shared" si="0"/>
        <v>199</v>
      </c>
      <c r="I18" s="27">
        <f t="shared" si="1"/>
        <v>29.85</v>
      </c>
      <c r="J18" s="27">
        <f t="shared" si="2"/>
        <v>19.9</v>
      </c>
      <c r="K18" s="27">
        <f t="shared" si="3"/>
        <v>4.28648357565967</v>
      </c>
      <c r="L18">
        <f t="shared" si="4"/>
        <v>0.0214324178782983</v>
      </c>
    </row>
    <row r="19" ht="28.5" spans="1:12">
      <c r="A19" s="9">
        <v>17</v>
      </c>
      <c r="B19" s="10" t="s">
        <v>29</v>
      </c>
      <c r="C19" s="11">
        <v>249</v>
      </c>
      <c r="D19" s="11">
        <v>249</v>
      </c>
      <c r="E19" s="11">
        <v>20</v>
      </c>
      <c r="F19" s="13">
        <v>20</v>
      </c>
      <c r="G19" s="14">
        <v>17</v>
      </c>
      <c r="H19" s="15">
        <f t="shared" si="0"/>
        <v>555</v>
      </c>
      <c r="I19" s="27">
        <f t="shared" si="1"/>
        <v>83.25</v>
      </c>
      <c r="J19" s="27">
        <f t="shared" si="2"/>
        <v>55.5</v>
      </c>
      <c r="K19" s="27">
        <v>10</v>
      </c>
      <c r="L19">
        <f t="shared" si="4"/>
        <v>0.0597738287560582</v>
      </c>
    </row>
    <row r="20" ht="14.25" spans="1:12">
      <c r="A20" s="9">
        <v>18</v>
      </c>
      <c r="B20" s="10" t="s">
        <v>30</v>
      </c>
      <c r="C20" s="11">
        <v>93</v>
      </c>
      <c r="D20" s="11">
        <v>98</v>
      </c>
      <c r="E20" s="11">
        <v>4</v>
      </c>
      <c r="F20" s="13">
        <v>4</v>
      </c>
      <c r="G20" s="14">
        <v>5</v>
      </c>
      <c r="H20" s="15">
        <f t="shared" si="0"/>
        <v>204</v>
      </c>
      <c r="I20" s="27">
        <f t="shared" si="1"/>
        <v>30.6</v>
      </c>
      <c r="J20" s="27">
        <f t="shared" si="2"/>
        <v>20.4</v>
      </c>
      <c r="K20" s="27">
        <f t="shared" si="3"/>
        <v>4.39418416801292</v>
      </c>
      <c r="L20">
        <f t="shared" si="4"/>
        <v>0.0219709208400646</v>
      </c>
    </row>
    <row r="21" ht="14.25" spans="1:12">
      <c r="A21" s="9">
        <v>19</v>
      </c>
      <c r="B21" s="10" t="s">
        <v>31</v>
      </c>
      <c r="C21" s="11">
        <v>173</v>
      </c>
      <c r="D21" s="11">
        <v>158</v>
      </c>
      <c r="E21" s="11">
        <v>9</v>
      </c>
      <c r="F21" s="13">
        <v>7</v>
      </c>
      <c r="G21" s="20">
        <v>8</v>
      </c>
      <c r="H21" s="15">
        <f t="shared" si="0"/>
        <v>355</v>
      </c>
      <c r="I21" s="27">
        <f t="shared" si="1"/>
        <v>53.25</v>
      </c>
      <c r="J21" s="27">
        <f t="shared" si="2"/>
        <v>35.5</v>
      </c>
      <c r="K21" s="27">
        <f t="shared" si="3"/>
        <v>7.64674205708131</v>
      </c>
      <c r="L21">
        <f t="shared" si="4"/>
        <v>0.0382337102854066</v>
      </c>
    </row>
    <row r="22" ht="14.25" spans="1:12">
      <c r="A22" s="9">
        <v>20</v>
      </c>
      <c r="B22" s="10" t="s">
        <v>32</v>
      </c>
      <c r="C22" s="11">
        <v>98</v>
      </c>
      <c r="D22" s="11">
        <v>110</v>
      </c>
      <c r="E22" s="11">
        <v>3</v>
      </c>
      <c r="F22" s="13">
        <v>4</v>
      </c>
      <c r="G22" s="14">
        <v>4</v>
      </c>
      <c r="H22" s="15">
        <f t="shared" si="0"/>
        <v>219</v>
      </c>
      <c r="I22" s="27">
        <f t="shared" si="1"/>
        <v>32.85</v>
      </c>
      <c r="J22" s="27">
        <f t="shared" si="2"/>
        <v>21.9</v>
      </c>
      <c r="K22" s="27">
        <f t="shared" si="3"/>
        <v>4.7172859450727</v>
      </c>
      <c r="L22">
        <f t="shared" si="4"/>
        <v>0.0235864297253635</v>
      </c>
    </row>
    <row r="23" ht="28.5" spans="1:12">
      <c r="A23" s="9">
        <v>21</v>
      </c>
      <c r="B23" s="10" t="s">
        <v>33</v>
      </c>
      <c r="C23" s="11">
        <v>182</v>
      </c>
      <c r="D23" s="11">
        <v>189</v>
      </c>
      <c r="E23" s="11">
        <v>16</v>
      </c>
      <c r="F23" s="13">
        <v>16</v>
      </c>
      <c r="G23" s="14">
        <v>17</v>
      </c>
      <c r="H23" s="15">
        <f t="shared" si="0"/>
        <v>420</v>
      </c>
      <c r="I23" s="27">
        <f t="shared" si="1"/>
        <v>63</v>
      </c>
      <c r="J23" s="27">
        <f t="shared" si="2"/>
        <v>42</v>
      </c>
      <c r="K23" s="27">
        <f t="shared" si="3"/>
        <v>9.04684975767367</v>
      </c>
      <c r="L23">
        <f t="shared" si="4"/>
        <v>0.0452342487883683</v>
      </c>
    </row>
    <row r="24" ht="14.25" spans="1:12">
      <c r="A24" s="9">
        <v>22</v>
      </c>
      <c r="B24" s="10" t="s">
        <v>34</v>
      </c>
      <c r="C24" s="11">
        <v>75</v>
      </c>
      <c r="D24" s="11">
        <v>79</v>
      </c>
      <c r="E24" s="11"/>
      <c r="F24" s="13"/>
      <c r="G24" s="14">
        <v>2</v>
      </c>
      <c r="H24" s="15">
        <f t="shared" si="0"/>
        <v>156</v>
      </c>
      <c r="I24" s="27">
        <f t="shared" si="1"/>
        <v>23.4</v>
      </c>
      <c r="J24" s="27">
        <f t="shared" si="2"/>
        <v>15.6</v>
      </c>
      <c r="K24" s="27">
        <f t="shared" si="3"/>
        <v>3.36025848142165</v>
      </c>
      <c r="L24">
        <f t="shared" si="4"/>
        <v>0.0168012924071082</v>
      </c>
    </row>
    <row r="25" ht="14.25" spans="1:12">
      <c r="A25" s="9">
        <v>23</v>
      </c>
      <c r="B25" s="10" t="s">
        <v>35</v>
      </c>
      <c r="C25" s="11">
        <v>100</v>
      </c>
      <c r="D25" s="11">
        <v>107</v>
      </c>
      <c r="E25" s="11">
        <v>6</v>
      </c>
      <c r="F25" s="13">
        <v>6</v>
      </c>
      <c r="G25" s="14">
        <v>5</v>
      </c>
      <c r="H25" s="15">
        <f t="shared" si="0"/>
        <v>224</v>
      </c>
      <c r="I25" s="27">
        <f t="shared" si="1"/>
        <v>33.6</v>
      </c>
      <c r="J25" s="27">
        <f t="shared" si="2"/>
        <v>22.4</v>
      </c>
      <c r="K25" s="27">
        <f t="shared" si="3"/>
        <v>4.82498653742596</v>
      </c>
      <c r="L25">
        <f t="shared" si="4"/>
        <v>0.0241249326871298</v>
      </c>
    </row>
    <row r="26" ht="14.25" spans="1:12">
      <c r="A26" s="9">
        <v>24</v>
      </c>
      <c r="B26" s="10" t="s">
        <v>36</v>
      </c>
      <c r="C26" s="11">
        <v>109</v>
      </c>
      <c r="D26" s="11">
        <v>98</v>
      </c>
      <c r="E26" s="11">
        <v>9</v>
      </c>
      <c r="F26" s="13">
        <v>9</v>
      </c>
      <c r="G26" s="14">
        <v>12</v>
      </c>
      <c r="H26" s="15">
        <f t="shared" si="0"/>
        <v>237</v>
      </c>
      <c r="I26" s="27">
        <f t="shared" si="1"/>
        <v>35.55</v>
      </c>
      <c r="J26" s="27">
        <f t="shared" si="2"/>
        <v>23.7</v>
      </c>
      <c r="K26" s="27">
        <f t="shared" si="3"/>
        <v>5.10500807754443</v>
      </c>
      <c r="L26">
        <f t="shared" si="4"/>
        <v>0.0255250403877221</v>
      </c>
    </row>
    <row r="27" ht="14.25" spans="1:12">
      <c r="A27" s="9">
        <v>25</v>
      </c>
      <c r="B27" s="10" t="s">
        <v>37</v>
      </c>
      <c r="C27" s="11">
        <v>144</v>
      </c>
      <c r="D27" s="11">
        <v>155</v>
      </c>
      <c r="E27" s="11">
        <v>13</v>
      </c>
      <c r="F27" s="13">
        <v>13</v>
      </c>
      <c r="G27" s="14">
        <v>12</v>
      </c>
      <c r="H27" s="15">
        <f t="shared" si="0"/>
        <v>337</v>
      </c>
      <c r="I27" s="27">
        <f t="shared" si="1"/>
        <v>50.55</v>
      </c>
      <c r="J27" s="27">
        <f t="shared" si="2"/>
        <v>33.7</v>
      </c>
      <c r="K27" s="27">
        <f t="shared" si="3"/>
        <v>7.25901992460959</v>
      </c>
      <c r="L27">
        <f t="shared" si="4"/>
        <v>0.0362950996230479</v>
      </c>
    </row>
    <row r="28" ht="14.25" spans="1:12">
      <c r="A28" s="9">
        <v>26</v>
      </c>
      <c r="B28" s="10" t="s">
        <v>38</v>
      </c>
      <c r="C28" s="11">
        <v>35</v>
      </c>
      <c r="D28" s="11">
        <v>37</v>
      </c>
      <c r="E28" s="11"/>
      <c r="F28" s="13"/>
      <c r="G28" s="14"/>
      <c r="H28" s="15">
        <f t="shared" si="0"/>
        <v>72</v>
      </c>
      <c r="I28" s="27">
        <f t="shared" si="1"/>
        <v>10.8</v>
      </c>
      <c r="J28" s="27">
        <f t="shared" si="2"/>
        <v>7.2</v>
      </c>
      <c r="K28" s="27">
        <f t="shared" si="3"/>
        <v>1.55088852988691</v>
      </c>
      <c r="L28">
        <f t="shared" si="4"/>
        <v>0.00775444264943457</v>
      </c>
    </row>
    <row r="29" ht="14.25" spans="1:12">
      <c r="A29" s="9">
        <v>27</v>
      </c>
      <c r="B29" s="10" t="s">
        <v>39</v>
      </c>
      <c r="C29" s="19">
        <v>44</v>
      </c>
      <c r="D29" s="11">
        <v>81</v>
      </c>
      <c r="E29" s="11"/>
      <c r="F29" s="13"/>
      <c r="G29" s="14"/>
      <c r="H29" s="15">
        <f t="shared" si="0"/>
        <v>125</v>
      </c>
      <c r="I29" s="27">
        <f t="shared" si="1"/>
        <v>18.75</v>
      </c>
      <c r="J29" s="27">
        <f t="shared" si="2"/>
        <v>12.5</v>
      </c>
      <c r="K29" s="27">
        <f t="shared" si="3"/>
        <v>2.69251480883145</v>
      </c>
      <c r="L29">
        <f t="shared" si="4"/>
        <v>0.0134625740441572</v>
      </c>
    </row>
    <row r="30" ht="28.5" spans="1:12">
      <c r="A30" s="9">
        <v>28</v>
      </c>
      <c r="B30" s="10" t="s">
        <v>40</v>
      </c>
      <c r="C30" s="11">
        <v>25</v>
      </c>
      <c r="D30" s="11">
        <v>28</v>
      </c>
      <c r="E30" s="11">
        <v>3</v>
      </c>
      <c r="F30" s="13">
        <v>4</v>
      </c>
      <c r="G30" s="14">
        <v>4</v>
      </c>
      <c r="H30" s="15">
        <f t="shared" si="0"/>
        <v>64</v>
      </c>
      <c r="I30" s="27">
        <f t="shared" si="1"/>
        <v>9.6</v>
      </c>
      <c r="J30" s="27">
        <f t="shared" si="2"/>
        <v>6.4</v>
      </c>
      <c r="K30" s="27">
        <f t="shared" si="3"/>
        <v>1.3785675821217</v>
      </c>
      <c r="L30">
        <f t="shared" si="4"/>
        <v>0.00689283791060851</v>
      </c>
    </row>
    <row r="31" ht="14.25" spans="1:12">
      <c r="A31" s="9">
        <v>29</v>
      </c>
      <c r="B31" s="10" t="s">
        <v>41</v>
      </c>
      <c r="C31" s="11">
        <v>66</v>
      </c>
      <c r="D31" s="11">
        <v>70</v>
      </c>
      <c r="E31" s="11">
        <v>14</v>
      </c>
      <c r="F31" s="13">
        <v>12</v>
      </c>
      <c r="G31" s="14">
        <v>13</v>
      </c>
      <c r="H31" s="15">
        <f t="shared" si="0"/>
        <v>175</v>
      </c>
      <c r="I31" s="27">
        <f t="shared" si="1"/>
        <v>26.25</v>
      </c>
      <c r="J31" s="27">
        <f t="shared" si="2"/>
        <v>17.5</v>
      </c>
      <c r="K31" s="27">
        <f t="shared" si="3"/>
        <v>3.76952073236403</v>
      </c>
      <c r="L31">
        <f t="shared" si="4"/>
        <v>0.0188476036618201</v>
      </c>
    </row>
    <row r="32" ht="14.25" spans="1:12">
      <c r="A32" s="9">
        <v>30</v>
      </c>
      <c r="B32" s="10" t="s">
        <v>42</v>
      </c>
      <c r="C32" s="11">
        <v>75</v>
      </c>
      <c r="D32" s="11">
        <v>75</v>
      </c>
      <c r="E32" s="11">
        <v>6</v>
      </c>
      <c r="F32" s="13">
        <v>6</v>
      </c>
      <c r="G32" s="14">
        <v>10</v>
      </c>
      <c r="H32" s="15">
        <f t="shared" si="0"/>
        <v>172</v>
      </c>
      <c r="I32" s="27">
        <f t="shared" si="1"/>
        <v>25.8</v>
      </c>
      <c r="J32" s="27">
        <f t="shared" si="2"/>
        <v>17.2</v>
      </c>
      <c r="K32" s="27">
        <f t="shared" si="3"/>
        <v>3.70490037695207</v>
      </c>
      <c r="L32">
        <f t="shared" si="4"/>
        <v>0.0185245018847604</v>
      </c>
    </row>
    <row r="33" ht="14.25" spans="1:12">
      <c r="A33" s="9">
        <v>31</v>
      </c>
      <c r="B33" s="10" t="s">
        <v>43</v>
      </c>
      <c r="C33" s="11">
        <v>33</v>
      </c>
      <c r="D33" s="11">
        <v>46</v>
      </c>
      <c r="E33" s="11">
        <v>1</v>
      </c>
      <c r="F33" s="13">
        <v>1</v>
      </c>
      <c r="G33" s="14">
        <v>1</v>
      </c>
      <c r="H33" s="15">
        <f t="shared" si="0"/>
        <v>82</v>
      </c>
      <c r="I33" s="27">
        <f t="shared" si="1"/>
        <v>12.3</v>
      </c>
      <c r="J33" s="27">
        <f t="shared" si="2"/>
        <v>8.2</v>
      </c>
      <c r="K33" s="27">
        <f t="shared" si="3"/>
        <v>1.76628971459343</v>
      </c>
      <c r="L33">
        <f t="shared" si="4"/>
        <v>0.00883144857296715</v>
      </c>
    </row>
    <row r="34" ht="14.25" spans="1:12">
      <c r="A34" s="9">
        <v>32</v>
      </c>
      <c r="B34" s="10" t="s">
        <v>44</v>
      </c>
      <c r="C34" s="11">
        <v>133</v>
      </c>
      <c r="D34" s="11">
        <v>129</v>
      </c>
      <c r="E34" s="11">
        <v>5</v>
      </c>
      <c r="F34" s="13">
        <v>7</v>
      </c>
      <c r="G34" s="14">
        <v>7</v>
      </c>
      <c r="H34" s="15">
        <f t="shared" si="0"/>
        <v>281</v>
      </c>
      <c r="I34" s="27">
        <f t="shared" si="1"/>
        <v>42.15</v>
      </c>
      <c r="J34" s="27">
        <f t="shared" si="2"/>
        <v>28.1</v>
      </c>
      <c r="K34" s="27">
        <f t="shared" si="3"/>
        <v>6.0527732902531</v>
      </c>
      <c r="L34">
        <f t="shared" si="4"/>
        <v>0.0302638664512655</v>
      </c>
    </row>
    <row r="35" ht="14.25" spans="1:12">
      <c r="A35" s="9">
        <v>33</v>
      </c>
      <c r="B35" s="10" t="s">
        <v>45</v>
      </c>
      <c r="C35" s="11">
        <v>465</v>
      </c>
      <c r="D35" s="11">
        <v>471</v>
      </c>
      <c r="E35" s="11">
        <v>40</v>
      </c>
      <c r="F35" s="13">
        <v>41</v>
      </c>
      <c r="G35" s="14">
        <v>37</v>
      </c>
      <c r="H35" s="15">
        <f t="shared" si="0"/>
        <v>1054</v>
      </c>
      <c r="I35" s="27">
        <f t="shared" si="1"/>
        <v>158.1</v>
      </c>
      <c r="J35" s="27">
        <f t="shared" si="2"/>
        <v>105.4</v>
      </c>
      <c r="K35" s="27">
        <f t="shared" si="3"/>
        <v>22.7032848680668</v>
      </c>
      <c r="L35">
        <f t="shared" si="4"/>
        <v>0.113516424340334</v>
      </c>
    </row>
    <row r="36" ht="14.25" spans="1:12">
      <c r="A36" s="9">
        <v>34</v>
      </c>
      <c r="B36" s="10" t="s">
        <v>46</v>
      </c>
      <c r="C36" s="11">
        <v>94</v>
      </c>
      <c r="D36" s="11">
        <v>87</v>
      </c>
      <c r="E36" s="11">
        <v>3</v>
      </c>
      <c r="F36" s="13">
        <v>2</v>
      </c>
      <c r="G36" s="14">
        <v>7</v>
      </c>
      <c r="H36" s="15">
        <f t="shared" si="0"/>
        <v>193</v>
      </c>
      <c r="I36" s="27">
        <f t="shared" si="1"/>
        <v>28.95</v>
      </c>
      <c r="J36" s="27">
        <f t="shared" si="2"/>
        <v>19.3</v>
      </c>
      <c r="K36" s="27">
        <f t="shared" si="3"/>
        <v>4.15724286483576</v>
      </c>
      <c r="L36">
        <f t="shared" si="4"/>
        <v>0.0207862143241788</v>
      </c>
    </row>
    <row r="37" ht="14.25" spans="1:12">
      <c r="A37" s="9">
        <v>35</v>
      </c>
      <c r="B37" s="10" t="s">
        <v>47</v>
      </c>
      <c r="C37" s="11">
        <v>68</v>
      </c>
      <c r="D37" s="21">
        <v>74</v>
      </c>
      <c r="E37" s="11">
        <v>3</v>
      </c>
      <c r="F37" s="13">
        <v>4</v>
      </c>
      <c r="G37" s="14">
        <v>2</v>
      </c>
      <c r="H37" s="15">
        <f t="shared" si="0"/>
        <v>151</v>
      </c>
      <c r="I37" s="27">
        <f t="shared" si="1"/>
        <v>22.65</v>
      </c>
      <c r="J37" s="27">
        <f t="shared" si="2"/>
        <v>15.1</v>
      </c>
      <c r="K37" s="27">
        <f t="shared" si="3"/>
        <v>3.25255788906839</v>
      </c>
      <c r="L37">
        <f t="shared" si="4"/>
        <v>0.016262789445342</v>
      </c>
    </row>
    <row r="38" ht="14.25" spans="1:12">
      <c r="A38" s="9">
        <v>36</v>
      </c>
      <c r="B38" s="10" t="s">
        <v>48</v>
      </c>
      <c r="C38" s="11">
        <v>27</v>
      </c>
      <c r="D38" s="11">
        <v>50</v>
      </c>
      <c r="E38" s="11">
        <v>1</v>
      </c>
      <c r="F38" s="13">
        <v>1</v>
      </c>
      <c r="G38" s="22">
        <v>1</v>
      </c>
      <c r="H38" s="15">
        <f t="shared" si="0"/>
        <v>80</v>
      </c>
      <c r="I38" s="27">
        <f t="shared" si="1"/>
        <v>12</v>
      </c>
      <c r="J38" s="27">
        <f t="shared" si="2"/>
        <v>8</v>
      </c>
      <c r="K38" s="27">
        <f t="shared" si="3"/>
        <v>1.72320947765213</v>
      </c>
      <c r="L38">
        <f t="shared" si="4"/>
        <v>0.00861604738826064</v>
      </c>
    </row>
    <row r="39" ht="14.25" spans="1:12">
      <c r="A39" s="9">
        <v>37</v>
      </c>
      <c r="B39" s="10" t="s">
        <v>49</v>
      </c>
      <c r="C39" s="11">
        <v>13</v>
      </c>
      <c r="D39" s="11">
        <v>27</v>
      </c>
      <c r="E39" s="11"/>
      <c r="F39" s="13"/>
      <c r="G39" s="14"/>
      <c r="H39" s="15">
        <f t="shared" si="0"/>
        <v>40</v>
      </c>
      <c r="I39" s="27">
        <f t="shared" si="1"/>
        <v>6</v>
      </c>
      <c r="J39" s="27">
        <f t="shared" si="2"/>
        <v>4</v>
      </c>
      <c r="K39" s="27">
        <f t="shared" si="3"/>
        <v>0.861604738826064</v>
      </c>
      <c r="L39">
        <f t="shared" si="4"/>
        <v>0.00430802369413032</v>
      </c>
    </row>
    <row r="40" ht="14.25" spans="1:12">
      <c r="A40" s="9">
        <v>38</v>
      </c>
      <c r="B40" s="10" t="s">
        <v>50</v>
      </c>
      <c r="C40" s="11">
        <v>36</v>
      </c>
      <c r="D40" s="11">
        <v>46</v>
      </c>
      <c r="E40" s="11"/>
      <c r="F40" s="13"/>
      <c r="G40" s="14"/>
      <c r="H40" s="15">
        <f t="shared" si="0"/>
        <v>82</v>
      </c>
      <c r="I40" s="27">
        <f t="shared" si="1"/>
        <v>12.3</v>
      </c>
      <c r="J40" s="27">
        <f t="shared" si="2"/>
        <v>8.2</v>
      </c>
      <c r="K40" s="27">
        <f t="shared" si="3"/>
        <v>1.76628971459343</v>
      </c>
      <c r="L40">
        <f t="shared" si="4"/>
        <v>0.00883144857296715</v>
      </c>
    </row>
    <row r="41" ht="14.25" spans="1:12">
      <c r="A41" s="9">
        <v>39</v>
      </c>
      <c r="B41" s="23" t="s">
        <v>51</v>
      </c>
      <c r="C41" s="11">
        <v>13</v>
      </c>
      <c r="D41" s="11">
        <v>10</v>
      </c>
      <c r="E41" s="11"/>
      <c r="F41" s="13"/>
      <c r="G41" s="14"/>
      <c r="H41" s="15">
        <f t="shared" si="0"/>
        <v>23</v>
      </c>
      <c r="I41" s="27">
        <f t="shared" si="1"/>
        <v>3.45</v>
      </c>
      <c r="J41" s="27">
        <f t="shared" si="2"/>
        <v>2.3</v>
      </c>
      <c r="K41" s="27">
        <f t="shared" si="3"/>
        <v>0.495422724824987</v>
      </c>
      <c r="L41">
        <f t="shared" si="4"/>
        <v>0.00247711362412493</v>
      </c>
    </row>
    <row r="42" ht="14.25" spans="1:12">
      <c r="A42" s="9">
        <v>40</v>
      </c>
      <c r="B42" s="24" t="s">
        <v>52</v>
      </c>
      <c r="C42" s="11">
        <v>59</v>
      </c>
      <c r="D42" s="11">
        <v>76</v>
      </c>
      <c r="E42" s="11"/>
      <c r="F42" s="13"/>
      <c r="G42" s="14"/>
      <c r="H42" s="15">
        <f t="shared" si="0"/>
        <v>135</v>
      </c>
      <c r="I42" s="27">
        <f t="shared" si="1"/>
        <v>20.25</v>
      </c>
      <c r="J42" s="27">
        <f t="shared" si="2"/>
        <v>13.5</v>
      </c>
      <c r="K42" s="27">
        <f t="shared" si="3"/>
        <v>2.90791599353796</v>
      </c>
      <c r="L42">
        <f t="shared" si="4"/>
        <v>0.0145395799676898</v>
      </c>
    </row>
    <row r="43" ht="14.25" spans="1:12">
      <c r="A43" s="9">
        <v>41</v>
      </c>
      <c r="B43" s="24" t="s">
        <v>53</v>
      </c>
      <c r="C43" s="11">
        <v>6</v>
      </c>
      <c r="D43" s="11">
        <v>9</v>
      </c>
      <c r="E43" s="11"/>
      <c r="F43" s="13"/>
      <c r="G43" s="14"/>
      <c r="H43" s="15">
        <f t="shared" si="0"/>
        <v>15</v>
      </c>
      <c r="I43" s="27">
        <f t="shared" si="1"/>
        <v>2.25</v>
      </c>
      <c r="J43" s="27">
        <f t="shared" si="2"/>
        <v>1.5</v>
      </c>
      <c r="K43" s="27">
        <f t="shared" si="3"/>
        <v>0.323101777059774</v>
      </c>
      <c r="L43">
        <f t="shared" si="4"/>
        <v>0.00161550888529887</v>
      </c>
    </row>
    <row r="44" spans="8:11">
      <c r="H44" s="15">
        <f>SUM(H3:H43)</f>
        <v>9293</v>
      </c>
      <c r="I44" s="27">
        <f t="shared" si="1"/>
        <v>1393.95</v>
      </c>
      <c r="J44" s="15">
        <v>929</v>
      </c>
      <c r="K44" s="15">
        <v>200</v>
      </c>
    </row>
  </sheetData>
  <mergeCells count="1">
    <mergeCell ref="B1:K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dcterms:created xsi:type="dcterms:W3CDTF">2016-10-18T02:25:00Z</dcterms:created>
  <dcterms:modified xsi:type="dcterms:W3CDTF">2016-10-18T04:11:17Z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